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5200" windowHeight="1138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E49" i="1"/>
  <c r="G48" i="1" s="1"/>
  <c r="G43" i="1"/>
  <c r="E43" i="1"/>
  <c r="G28" i="1"/>
  <c r="E28" i="1"/>
  <c r="G10" i="1"/>
  <c r="E10" i="1"/>
  <c r="G9" i="1"/>
  <c r="G16" i="1" s="1"/>
  <c r="G47" i="1" s="1"/>
  <c r="E9" i="1"/>
  <c r="E16" i="1" s="1"/>
  <c r="E47" i="1" s="1"/>
</calcChain>
</file>

<file path=xl/sharedStrings.xml><?xml version="1.0" encoding="utf-8"?>
<sst xmlns="http://schemas.openxmlformats.org/spreadsheetml/2006/main" count="95" uniqueCount="93">
  <si>
    <t>Konzerngeldflussrechnung</t>
  </si>
  <si>
    <t>Consolidated Cash Flow Statement</t>
  </si>
  <si>
    <t>in Mio. CHF</t>
  </si>
  <si>
    <t>Erläuterungen</t>
  </si>
  <si>
    <t>2017</t>
  </si>
  <si>
    <t>2018</t>
  </si>
  <si>
    <t>in CHF mn</t>
  </si>
  <si>
    <t>Notes</t>
  </si>
  <si>
    <t>Betriebstätigkeit</t>
  </si>
  <si>
    <t>Operating activities</t>
  </si>
  <si>
    <t>Gewinn vor Steuern</t>
  </si>
  <si>
    <t>Profit before taxes</t>
  </si>
  <si>
    <t>Abschreibungen und Amortisationen</t>
  </si>
  <si>
    <t>Depreciation and amortization expenses</t>
  </si>
  <si>
    <t>15, 16</t>
  </si>
  <si>
    <t>Zunahme (+)/Abnahme (-) der Rückstellungen/ 
Personalvorsorgeaktiven und -passiven</t>
  </si>
  <si>
    <t>Increase (+)/decrease (-) in provisions/
employee benefit obligations and assets</t>
  </si>
  <si>
    <t>Zunahme (-)/Abnahme (+) des Nettoumlaufvermögens</t>
  </si>
  <si>
    <t>Increase (-)/decrease (+) in net working capital</t>
  </si>
  <si>
    <t>Nicht liquiditätswirksame sonstige Finanzaufwände (+)/Finanz-
erträge (-) sowie Geldflüsse aus Absicherungsgeschäften</t>
  </si>
  <si>
    <t>Non-liquidity-related other financial expenses (+)/income (-) as well as cash flow from hedging transactions</t>
  </si>
  <si>
    <t>Übrige Anpassungen</t>
  </si>
  <si>
    <t>Other adjustments</t>
  </si>
  <si>
    <t>Ertragssteuerzahlungen</t>
  </si>
  <si>
    <t>Income taxes paid</t>
  </si>
  <si>
    <t>Geldfluss aus Betriebstätigkeit</t>
  </si>
  <si>
    <t>Cash flow from operating activities</t>
  </si>
  <si>
    <t>Investitionstätigkeit</t>
  </si>
  <si>
    <t>Investing activities</t>
  </si>
  <si>
    <t>Sachanlagen: Investitionen</t>
  </si>
  <si>
    <t>Property, plant, and equipment: capital expenditures</t>
  </si>
  <si>
    <t>Sachanlagen: Desinvestitionen</t>
  </si>
  <si>
    <t>Property, plant, and equipment: disposals</t>
  </si>
  <si>
    <t>Immaterielle Werte: Investitionen</t>
  </si>
  <si>
    <t>Intangible assets: capital expenditures</t>
  </si>
  <si>
    <t>Immaterielle Werte: Desinvestitionen</t>
  </si>
  <si>
    <t>Intangible assets: disposals</t>
  </si>
  <si>
    <t>Akquisitionen abzüglich flüssiger Mittel</t>
  </si>
  <si>
    <t>Acquisitions less cash and cash equivalents</t>
  </si>
  <si>
    <t>Desinvestitionen abzüglich flüssige Mittel</t>
  </si>
  <si>
    <t>Disposals less cash and cash equivalents</t>
  </si>
  <si>
    <t>Entkonsolidierung</t>
  </si>
  <si>
    <t>Deconsolidation</t>
  </si>
  <si>
    <t xml:space="preserve">Zunahme (-)/Abnahme (+) von Finanzanlagen </t>
  </si>
  <si>
    <t>Acquisitions (-)/disposals (+) of financial assets</t>
  </si>
  <si>
    <t>Aktienkapitalerhöhung bei assoziierten Gesellschaften</t>
  </si>
  <si>
    <t>Capital increase at associated companies</t>
  </si>
  <si>
    <t>Geldfluss aus Investitionstätigkeit</t>
  </si>
  <si>
    <t>Cash flow from investing activities</t>
  </si>
  <si>
    <t>Finanzierungstätigkeit</t>
  </si>
  <si>
    <t>Financing activities</t>
  </si>
  <si>
    <t>Erhöhung von Finanzverbindlichkeiten</t>
  </si>
  <si>
    <t>Increase in financial liabilities</t>
  </si>
  <si>
    <t>Rückzahlung von Finanzverbindlichkeiten</t>
  </si>
  <si>
    <t>Repayment of financial liabilities</t>
  </si>
  <si>
    <t>Rückzahlung einer Obligationenanleihe</t>
  </si>
  <si>
    <t xml:space="preserve">Repayment of a bond </t>
  </si>
  <si>
    <t>Emission von Obligationenanleihen</t>
  </si>
  <si>
    <t>Issue of bonds</t>
  </si>
  <si>
    <t>Emission einer Wandelanleihe</t>
  </si>
  <si>
    <t>Issue of a convertible bond</t>
  </si>
  <si>
    <t>Kauf eigener Aktien</t>
  </si>
  <si>
    <t>Purchase of treasury shares</t>
  </si>
  <si>
    <t>Verkauf eigener Aktien</t>
  </si>
  <si>
    <t>Sale of treasury shares</t>
  </si>
  <si>
    <t>Dividendenzahlung an Aktionäre der Sika AG</t>
  </si>
  <si>
    <t>Dividend payment to shareholders of Sika AG</t>
  </si>
  <si>
    <t>Nennwertrückzahlung</t>
  </si>
  <si>
    <t>Repayment of nominal value</t>
  </si>
  <si>
    <t>Dividenden nicht beherrschende Anteile</t>
  </si>
  <si>
    <t>Dividends related to non-controlling interests</t>
  </si>
  <si>
    <t>Erwerb nicht beherrschende Anteile</t>
  </si>
  <si>
    <t>Purchase of non-controlling interests</t>
  </si>
  <si>
    <t>Kapitalerhöhung durch nicht beherrschende Anteile</t>
  </si>
  <si>
    <t>Capital increase from non-controlling interests</t>
  </si>
  <si>
    <t>Geldfluss aus Finanzierungstätigkeit</t>
  </si>
  <si>
    <t>Cash flow from financing activities</t>
  </si>
  <si>
    <t>Umrechnungsdifferenz auf flüssigen Mitteln</t>
  </si>
  <si>
    <t>Exchange differences on cash and cash equivalents</t>
  </si>
  <si>
    <t>Nettoveränderung der flüssigen Mittel</t>
  </si>
  <si>
    <t>Net change in cash and cash equivalents</t>
  </si>
  <si>
    <t>Flüssige Mittel zu Beginn des Jahrs</t>
  </si>
  <si>
    <t>Cash and cash equivalents at the beginning of the year</t>
  </si>
  <si>
    <t>Flüssige Mittel am Ende des Jahrs</t>
  </si>
  <si>
    <t>Cash and cash equivalents at the end of the year</t>
  </si>
  <si>
    <t>Im Geldfluss aus Betriebstätigkeit enthalten sind:</t>
  </si>
  <si>
    <t>Cash flow from operating activities contains:</t>
  </si>
  <si>
    <t>Dividenden von assoziierten Gesellschaften</t>
  </si>
  <si>
    <t>Dividends from associated companies</t>
  </si>
  <si>
    <t>Erhaltene Zinsen</t>
    <phoneticPr fontId="0" type="noConversion"/>
  </si>
  <si>
    <t>Interest received</t>
  </si>
  <si>
    <t>Bezahlte Zinsen</t>
  </si>
  <si>
    <t>Interest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</si>
</sst>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1" fillId="0" borderId="0" xfId="0" applyFont="1" applyFill="1" applyAlignment="1">
      <alignment horizontal="right" vertical="top" wrapText="1"/>
    </xf>
    <xf numFmtId="49" fontId="1" fillId="0" borderId="0" xfId="0" applyNumberFormat="1" applyFont="1" applyFill="1" applyBorder="1" applyAlignment="1">
      <alignment horizontal="right"/>
    </xf>
    <xf numFmtId="49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/>
    <xf numFmtId="164" fontId="1" fillId="0" borderId="0" xfId="0" applyNumberFormat="1" applyFont="1" applyBorder="1" applyAlignment="1"/>
    <xf numFmtId="164" fontId="1" fillId="2" borderId="1" xfId="0" applyNumberFormat="1" applyFont="1" applyFill="1" applyBorder="1" applyAlignment="1"/>
    <xf numFmtId="164" fontId="1" fillId="0" borderId="0" xfId="0" applyNumberFormat="1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rixner.klaus\AppData\Local\IBM\Notes\Data\System\Temp\notes\notes22AA8D\Excel_Download%20F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Equi"/>
      <sheetName val="CF"/>
    </sheetNames>
    <sheetDataSet>
      <sheetData sheetId="0">
        <row r="14">
          <cell r="F14">
            <v>-172.2</v>
          </cell>
          <cell r="I14">
            <v>-204</v>
          </cell>
        </row>
        <row r="25">
          <cell r="F25">
            <v>862.10000000000036</v>
          </cell>
          <cell r="I25">
            <v>892.89999999999952</v>
          </cell>
        </row>
      </sheetData>
      <sheetData sheetId="1">
        <row r="7">
          <cell r="E7">
            <v>1037.9000000000001</v>
          </cell>
          <cell r="G7">
            <v>914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sqref="A1:XFD1048576"/>
    </sheetView>
  </sheetViews>
  <sheetFormatPr defaultColWidth="12.5703125" defaultRowHeight="11.25" x14ac:dyDescent="0.2"/>
  <cols>
    <col min="1" max="1" width="57.140625" style="2" customWidth="1"/>
    <col min="2" max="2" width="43.140625" style="2" customWidth="1"/>
    <col min="3" max="3" width="12.85546875" style="3" customWidth="1"/>
    <col min="4" max="4" width="1.5703125" style="2" customWidth="1"/>
    <col min="5" max="5" width="10.28515625" style="3" customWidth="1"/>
    <col min="6" max="6" width="1.28515625" style="3" customWidth="1"/>
    <col min="7" max="7" width="10.28515625" style="3" customWidth="1"/>
    <col min="8" max="16384" width="12.5703125" style="5"/>
  </cols>
  <sheetData>
    <row r="1" spans="1:9" ht="12.4" customHeight="1" x14ac:dyDescent="0.2">
      <c r="A1" s="1" t="s">
        <v>0</v>
      </c>
      <c r="E1" s="4"/>
      <c r="F1" s="4"/>
      <c r="G1" s="4"/>
    </row>
    <row r="2" spans="1:9" ht="12.4" customHeight="1" x14ac:dyDescent="0.2">
      <c r="A2" s="1" t="s">
        <v>1</v>
      </c>
      <c r="E2" s="4"/>
      <c r="F2" s="4"/>
      <c r="G2" s="4"/>
    </row>
    <row r="3" spans="1:9" ht="12.4" customHeight="1" x14ac:dyDescent="0.2">
      <c r="E3" s="4"/>
      <c r="F3" s="4"/>
      <c r="G3" s="4"/>
    </row>
    <row r="4" spans="1:9" ht="12.4" customHeight="1" x14ac:dyDescent="0.2">
      <c r="B4" s="1"/>
      <c r="C4" s="6"/>
      <c r="D4" s="1"/>
      <c r="E4" s="4"/>
      <c r="F4" s="4"/>
      <c r="G4" s="4"/>
      <c r="I4" s="7"/>
    </row>
    <row r="5" spans="1:9" ht="18" customHeight="1" x14ac:dyDescent="0.2">
      <c r="A5" s="8" t="s">
        <v>2</v>
      </c>
      <c r="C5" s="9" t="s">
        <v>3</v>
      </c>
      <c r="E5" s="10" t="s">
        <v>4</v>
      </c>
      <c r="F5" s="10"/>
      <c r="G5" s="11" t="s">
        <v>5</v>
      </c>
      <c r="I5" s="7"/>
    </row>
    <row r="6" spans="1:9" ht="18" customHeight="1" x14ac:dyDescent="0.2">
      <c r="B6" s="8" t="s">
        <v>6</v>
      </c>
      <c r="C6" s="9" t="s">
        <v>7</v>
      </c>
      <c r="E6" s="10" t="s">
        <v>4</v>
      </c>
      <c r="F6" s="10"/>
      <c r="G6" s="11" t="s">
        <v>5</v>
      </c>
      <c r="I6" s="7"/>
    </row>
    <row r="7" spans="1:9" ht="12.4" customHeight="1" x14ac:dyDescent="0.2">
      <c r="B7" s="8"/>
      <c r="D7" s="8"/>
      <c r="E7" s="4"/>
      <c r="F7" s="4"/>
      <c r="G7" s="12"/>
      <c r="I7" s="7"/>
    </row>
    <row r="8" spans="1:9" ht="12.4" customHeight="1" x14ac:dyDescent="0.2">
      <c r="A8" s="13" t="s">
        <v>8</v>
      </c>
      <c r="B8" s="13" t="s">
        <v>9</v>
      </c>
      <c r="C8" s="6"/>
      <c r="D8" s="13"/>
      <c r="E8" s="4"/>
      <c r="F8" s="4"/>
      <c r="G8" s="14"/>
      <c r="I8" s="7"/>
    </row>
    <row r="9" spans="1:9" ht="12.4" customHeight="1" x14ac:dyDescent="0.2">
      <c r="A9" s="15" t="s">
        <v>10</v>
      </c>
      <c r="B9" s="15" t="s">
        <v>11</v>
      </c>
      <c r="C9" s="16"/>
      <c r="D9" s="15"/>
      <c r="E9" s="17">
        <f>[1]IS!F25</f>
        <v>862.10000000000036</v>
      </c>
      <c r="F9" s="17"/>
      <c r="G9" s="18">
        <f>[1]IS!I25</f>
        <v>892.89999999999952</v>
      </c>
      <c r="I9" s="7"/>
    </row>
    <row r="10" spans="1:9" ht="12.4" customHeight="1" x14ac:dyDescent="0.2">
      <c r="A10" s="15" t="s">
        <v>12</v>
      </c>
      <c r="B10" s="2" t="s">
        <v>13</v>
      </c>
      <c r="C10" s="6" t="s">
        <v>14</v>
      </c>
      <c r="E10" s="17">
        <f>-SUM([1]IS!F14:F16)</f>
        <v>172.2</v>
      </c>
      <c r="F10" s="17"/>
      <c r="G10" s="18">
        <f>-SUM([1]IS!I14:I16)</f>
        <v>204</v>
      </c>
      <c r="I10" s="7"/>
    </row>
    <row r="11" spans="1:9" ht="24" customHeight="1" x14ac:dyDescent="0.2">
      <c r="A11" s="19" t="s">
        <v>15</v>
      </c>
      <c r="B11" s="20" t="s">
        <v>16</v>
      </c>
      <c r="C11" s="6"/>
      <c r="E11" s="17">
        <v>-9.6</v>
      </c>
      <c r="F11" s="17"/>
      <c r="G11" s="18">
        <v>-2.2000000000000002</v>
      </c>
      <c r="I11" s="7"/>
    </row>
    <row r="12" spans="1:9" ht="12.4" customHeight="1" x14ac:dyDescent="0.2">
      <c r="A12" s="15" t="s">
        <v>17</v>
      </c>
      <c r="B12" s="2" t="s">
        <v>18</v>
      </c>
      <c r="C12" s="6"/>
      <c r="E12" s="17">
        <v>-86.5</v>
      </c>
      <c r="F12" s="17"/>
      <c r="G12" s="18">
        <v>-161.6</v>
      </c>
      <c r="I12" s="7"/>
    </row>
    <row r="13" spans="1:9" ht="22.5" x14ac:dyDescent="0.2">
      <c r="A13" s="19" t="s">
        <v>19</v>
      </c>
      <c r="B13" s="19" t="s">
        <v>20</v>
      </c>
      <c r="C13" s="6"/>
      <c r="E13" s="17">
        <v>-38.200000000000003</v>
      </c>
      <c r="F13" s="17"/>
      <c r="G13" s="18">
        <v>35.6</v>
      </c>
      <c r="I13" s="7"/>
    </row>
    <row r="14" spans="1:9" ht="12.4" customHeight="1" x14ac:dyDescent="0.2">
      <c r="A14" s="15" t="s">
        <v>21</v>
      </c>
      <c r="B14" s="2" t="s">
        <v>22</v>
      </c>
      <c r="C14" s="6">
        <v>25</v>
      </c>
      <c r="D14" s="6"/>
      <c r="E14" s="17">
        <v>5.9</v>
      </c>
      <c r="F14" s="17"/>
      <c r="G14" s="18">
        <v>6.9</v>
      </c>
      <c r="I14" s="7"/>
    </row>
    <row r="15" spans="1:9" ht="12.4" customHeight="1" x14ac:dyDescent="0.2">
      <c r="A15" s="15" t="s">
        <v>23</v>
      </c>
      <c r="B15" s="2" t="s">
        <v>24</v>
      </c>
      <c r="C15" s="6"/>
      <c r="E15" s="17">
        <v>-254</v>
      </c>
      <c r="F15" s="17"/>
      <c r="G15" s="18">
        <v>-231.6</v>
      </c>
      <c r="I15" s="7"/>
    </row>
    <row r="16" spans="1:9" s="25" customFormat="1" ht="12.4" customHeight="1" thickBot="1" x14ac:dyDescent="0.25">
      <c r="A16" s="21" t="s">
        <v>25</v>
      </c>
      <c r="B16" s="21" t="s">
        <v>26</v>
      </c>
      <c r="C16" s="22"/>
      <c r="D16" s="21"/>
      <c r="E16" s="23">
        <f>SUM(E9:E15)</f>
        <v>651.90000000000043</v>
      </c>
      <c r="F16" s="23"/>
      <c r="G16" s="24">
        <f>SUM(G9:G15)</f>
        <v>743.99999999999955</v>
      </c>
      <c r="I16" s="26"/>
    </row>
    <row r="17" spans="1:9" s="25" customFormat="1" ht="12.4" customHeight="1" x14ac:dyDescent="0.2">
      <c r="A17" s="1"/>
      <c r="B17" s="1"/>
      <c r="C17" s="6"/>
      <c r="D17" s="1"/>
      <c r="E17" s="27"/>
      <c r="F17" s="27"/>
      <c r="G17" s="28"/>
      <c r="I17" s="26"/>
    </row>
    <row r="18" spans="1:9" ht="12.4" customHeight="1" x14ac:dyDescent="0.2">
      <c r="A18" s="1" t="s">
        <v>27</v>
      </c>
      <c r="B18" s="1" t="s">
        <v>28</v>
      </c>
      <c r="C18" s="6"/>
      <c r="D18" s="1"/>
      <c r="E18" s="17"/>
      <c r="F18" s="17"/>
      <c r="G18" s="18"/>
      <c r="I18" s="7"/>
    </row>
    <row r="19" spans="1:9" ht="12.4" customHeight="1" x14ac:dyDescent="0.2">
      <c r="A19" s="29" t="s">
        <v>29</v>
      </c>
      <c r="B19" s="8" t="s">
        <v>30</v>
      </c>
      <c r="C19" s="6">
        <v>15</v>
      </c>
      <c r="D19" s="8"/>
      <c r="E19" s="17">
        <v>-158.5</v>
      </c>
      <c r="F19" s="17"/>
      <c r="G19" s="18">
        <v>-233.4</v>
      </c>
      <c r="I19" s="7"/>
    </row>
    <row r="20" spans="1:9" ht="12.4" customHeight="1" x14ac:dyDescent="0.2">
      <c r="A20" s="29" t="s">
        <v>31</v>
      </c>
      <c r="B20" s="8" t="s">
        <v>32</v>
      </c>
      <c r="C20" s="6"/>
      <c r="D20" s="8"/>
      <c r="E20" s="17">
        <v>8.3000000000000007</v>
      </c>
      <c r="F20" s="17"/>
      <c r="G20" s="18">
        <v>7.8</v>
      </c>
      <c r="I20" s="7"/>
    </row>
    <row r="21" spans="1:9" ht="12.4" customHeight="1" x14ac:dyDescent="0.2">
      <c r="A21" s="29" t="s">
        <v>33</v>
      </c>
      <c r="B21" s="8" t="s">
        <v>34</v>
      </c>
      <c r="C21" s="6">
        <v>16</v>
      </c>
      <c r="D21" s="8"/>
      <c r="E21" s="17">
        <v>-4.9000000000000004</v>
      </c>
      <c r="F21" s="17"/>
      <c r="G21" s="18">
        <v>-5.2</v>
      </c>
      <c r="I21" s="7"/>
    </row>
    <row r="22" spans="1:9" ht="12.4" customHeight="1" x14ac:dyDescent="0.2">
      <c r="A22" s="29" t="s">
        <v>35</v>
      </c>
      <c r="B22" s="8" t="s">
        <v>36</v>
      </c>
      <c r="C22" s="6"/>
      <c r="D22" s="8"/>
      <c r="E22" s="17">
        <v>0</v>
      </c>
      <c r="F22" s="17"/>
      <c r="G22" s="18">
        <v>0</v>
      </c>
      <c r="I22" s="7"/>
    </row>
    <row r="23" spans="1:9" ht="12.4" customHeight="1" x14ac:dyDescent="0.2">
      <c r="A23" s="15" t="s">
        <v>37</v>
      </c>
      <c r="B23" s="2" t="s">
        <v>38</v>
      </c>
      <c r="C23" s="6"/>
      <c r="D23" s="6"/>
      <c r="E23" s="17">
        <v>-320.39999999999998</v>
      </c>
      <c r="F23" s="17"/>
      <c r="G23" s="18">
        <v>-471.2</v>
      </c>
    </row>
    <row r="24" spans="1:9" s="25" customFormat="1" ht="12.4" customHeight="1" x14ac:dyDescent="0.2">
      <c r="A24" s="2" t="s">
        <v>39</v>
      </c>
      <c r="B24" s="2" t="s">
        <v>40</v>
      </c>
      <c r="C24" s="6"/>
      <c r="D24" s="2"/>
      <c r="E24" s="17">
        <v>0</v>
      </c>
      <c r="F24" s="17"/>
      <c r="G24" s="18">
        <v>0</v>
      </c>
      <c r="I24" s="26"/>
    </row>
    <row r="25" spans="1:9" ht="12.4" customHeight="1" x14ac:dyDescent="0.2">
      <c r="A25" s="2" t="s">
        <v>41</v>
      </c>
      <c r="B25" s="2" t="s">
        <v>42</v>
      </c>
      <c r="C25" s="6"/>
      <c r="E25" s="17">
        <v>0</v>
      </c>
      <c r="F25" s="17"/>
      <c r="G25" s="18">
        <v>0</v>
      </c>
      <c r="I25" s="7"/>
    </row>
    <row r="26" spans="1:9" ht="12.4" customHeight="1" x14ac:dyDescent="0.2">
      <c r="A26" s="2" t="s">
        <v>43</v>
      </c>
      <c r="B26" s="2" t="s">
        <v>44</v>
      </c>
      <c r="C26" s="6"/>
      <c r="E26" s="17">
        <v>-2.7</v>
      </c>
      <c r="F26" s="17"/>
      <c r="G26" s="18">
        <v>-3.2</v>
      </c>
    </row>
    <row r="27" spans="1:9" ht="12.4" customHeight="1" x14ac:dyDescent="0.2">
      <c r="A27" s="2" t="s">
        <v>45</v>
      </c>
      <c r="B27" s="2" t="s">
        <v>46</v>
      </c>
      <c r="C27" s="6"/>
      <c r="E27" s="17">
        <v>0</v>
      </c>
      <c r="F27" s="17"/>
      <c r="G27" s="18">
        <v>0</v>
      </c>
    </row>
    <row r="28" spans="1:9" s="25" customFormat="1" ht="12.4" customHeight="1" thickBot="1" x14ac:dyDescent="0.25">
      <c r="A28" s="21" t="s">
        <v>47</v>
      </c>
      <c r="B28" s="30" t="s">
        <v>48</v>
      </c>
      <c r="C28" s="22"/>
      <c r="D28" s="30"/>
      <c r="E28" s="23">
        <f>SUM(E19:E27)</f>
        <v>-478.2</v>
      </c>
      <c r="F28" s="23"/>
      <c r="G28" s="24">
        <f>SUM(G19:G27)</f>
        <v>-705.2</v>
      </c>
    </row>
    <row r="29" spans="1:9" s="25" customFormat="1" ht="12.4" customHeight="1" x14ac:dyDescent="0.2">
      <c r="A29" s="1"/>
      <c r="B29" s="13"/>
      <c r="C29" s="6"/>
      <c r="D29" s="13"/>
      <c r="E29" s="27"/>
      <c r="F29" s="27"/>
      <c r="G29" s="28"/>
    </row>
    <row r="30" spans="1:9" ht="12.4" customHeight="1" x14ac:dyDescent="0.2">
      <c r="A30" s="13" t="s">
        <v>49</v>
      </c>
      <c r="B30" s="13" t="s">
        <v>50</v>
      </c>
      <c r="C30" s="6"/>
      <c r="D30" s="13"/>
      <c r="E30" s="17"/>
      <c r="F30" s="17"/>
      <c r="G30" s="18"/>
    </row>
    <row r="31" spans="1:9" ht="12.4" customHeight="1" x14ac:dyDescent="0.2">
      <c r="A31" s="15" t="s">
        <v>51</v>
      </c>
      <c r="B31" s="2" t="s">
        <v>52</v>
      </c>
      <c r="C31" s="6">
        <v>20</v>
      </c>
      <c r="E31" s="17">
        <v>17</v>
      </c>
      <c r="F31" s="17"/>
      <c r="G31" s="18">
        <v>2106.6999999999998</v>
      </c>
    </row>
    <row r="32" spans="1:9" ht="12.4" customHeight="1" x14ac:dyDescent="0.2">
      <c r="A32" s="15" t="s">
        <v>53</v>
      </c>
      <c r="B32" s="2" t="s">
        <v>54</v>
      </c>
      <c r="C32" s="6">
        <v>20</v>
      </c>
      <c r="E32" s="17">
        <v>-55.4</v>
      </c>
      <c r="F32" s="17"/>
      <c r="G32" s="18">
        <v>-2206.3000000000002</v>
      </c>
    </row>
    <row r="33" spans="1:9" ht="12.4" customHeight="1" x14ac:dyDescent="0.2">
      <c r="A33" s="15" t="s">
        <v>55</v>
      </c>
      <c r="B33" s="2" t="s">
        <v>56</v>
      </c>
      <c r="C33" s="6">
        <v>20</v>
      </c>
      <c r="E33" s="17">
        <v>0</v>
      </c>
      <c r="F33" s="17"/>
      <c r="G33" s="18">
        <v>-150</v>
      </c>
    </row>
    <row r="34" spans="1:9" ht="12.4" customHeight="1" x14ac:dyDescent="0.2">
      <c r="A34" s="15" t="s">
        <v>57</v>
      </c>
      <c r="B34" s="2" t="s">
        <v>58</v>
      </c>
      <c r="C34" s="6">
        <v>20</v>
      </c>
      <c r="E34" s="17">
        <v>0</v>
      </c>
      <c r="F34" s="17"/>
      <c r="G34" s="18">
        <v>852.4</v>
      </c>
    </row>
    <row r="35" spans="1:9" ht="12.4" customHeight="1" x14ac:dyDescent="0.2">
      <c r="A35" s="15" t="s">
        <v>59</v>
      </c>
      <c r="B35" s="2" t="s">
        <v>60</v>
      </c>
      <c r="C35" s="6">
        <v>20</v>
      </c>
      <c r="E35" s="17">
        <v>0</v>
      </c>
      <c r="F35" s="17"/>
      <c r="G35" s="18">
        <v>1630.6</v>
      </c>
    </row>
    <row r="36" spans="1:9" ht="12.4" customHeight="1" x14ac:dyDescent="0.2">
      <c r="A36" s="15" t="s">
        <v>61</v>
      </c>
      <c r="B36" s="2" t="s">
        <v>62</v>
      </c>
      <c r="C36" s="6"/>
      <c r="E36" s="17">
        <v>-31.4</v>
      </c>
      <c r="F36" s="17"/>
      <c r="G36" s="18">
        <v>-2162.1999999999998</v>
      </c>
    </row>
    <row r="37" spans="1:9" ht="12.4" customHeight="1" x14ac:dyDescent="0.2">
      <c r="A37" s="15" t="s">
        <v>63</v>
      </c>
      <c r="B37" s="2" t="s">
        <v>64</v>
      </c>
      <c r="C37" s="6"/>
      <c r="E37" s="17">
        <v>26.3</v>
      </c>
      <c r="F37" s="17"/>
      <c r="G37" s="18">
        <v>62.3</v>
      </c>
    </row>
    <row r="38" spans="1:9" ht="12.4" customHeight="1" x14ac:dyDescent="0.2">
      <c r="A38" s="15" t="s">
        <v>65</v>
      </c>
      <c r="B38" s="2" t="s">
        <v>66</v>
      </c>
      <c r="C38" s="6"/>
      <c r="E38" s="17">
        <v>-243.7</v>
      </c>
      <c r="F38" s="17"/>
      <c r="G38" s="18">
        <v>-281.8</v>
      </c>
    </row>
    <row r="39" spans="1:9" ht="12.4" customHeight="1" x14ac:dyDescent="0.2">
      <c r="A39" s="15" t="s">
        <v>67</v>
      </c>
      <c r="B39" s="2" t="s">
        <v>68</v>
      </c>
      <c r="C39" s="6"/>
      <c r="E39" s="17"/>
      <c r="F39" s="17"/>
      <c r="G39" s="18"/>
    </row>
    <row r="40" spans="1:9" ht="12.4" customHeight="1" x14ac:dyDescent="0.2">
      <c r="A40" s="15" t="s">
        <v>69</v>
      </c>
      <c r="B40" s="2" t="s">
        <v>70</v>
      </c>
      <c r="C40" s="6"/>
      <c r="E40" s="17">
        <v>-2</v>
      </c>
      <c r="F40" s="17"/>
      <c r="G40" s="18">
        <v>-1.3</v>
      </c>
    </row>
    <row r="41" spans="1:9" ht="12.4" customHeight="1" x14ac:dyDescent="0.2">
      <c r="A41" s="15" t="s">
        <v>71</v>
      </c>
      <c r="B41" s="2" t="s">
        <v>72</v>
      </c>
      <c r="C41" s="6"/>
      <c r="E41" s="17">
        <v>0</v>
      </c>
      <c r="F41" s="17"/>
      <c r="G41" s="18">
        <v>0</v>
      </c>
      <c r="I41" s="7"/>
    </row>
    <row r="42" spans="1:9" ht="12.4" customHeight="1" x14ac:dyDescent="0.2">
      <c r="A42" s="15" t="s">
        <v>73</v>
      </c>
      <c r="B42" s="2" t="s">
        <v>74</v>
      </c>
      <c r="C42" s="6"/>
      <c r="E42" s="17">
        <v>0</v>
      </c>
      <c r="F42" s="17"/>
      <c r="G42" s="18">
        <v>0</v>
      </c>
    </row>
    <row r="43" spans="1:9" ht="12.4" customHeight="1" thickBot="1" x14ac:dyDescent="0.25">
      <c r="A43" s="21" t="s">
        <v>75</v>
      </c>
      <c r="B43" s="21" t="s">
        <v>76</v>
      </c>
      <c r="C43" s="22"/>
      <c r="D43" s="21"/>
      <c r="E43" s="23">
        <f>SUM(E31:E42)</f>
        <v>-289.2</v>
      </c>
      <c r="F43" s="23"/>
      <c r="G43" s="24">
        <f>SUM(G31:G42)</f>
        <v>-149.60000000000019</v>
      </c>
    </row>
    <row r="44" spans="1:9" ht="12.4" customHeight="1" x14ac:dyDescent="0.2">
      <c r="A44" s="1"/>
      <c r="B44" s="1"/>
      <c r="C44" s="6"/>
      <c r="D44" s="1"/>
      <c r="E44" s="27"/>
      <c r="F44" s="27"/>
      <c r="G44" s="28"/>
    </row>
    <row r="45" spans="1:9" ht="12.4" customHeight="1" x14ac:dyDescent="0.2">
      <c r="A45" s="13" t="s">
        <v>77</v>
      </c>
      <c r="B45" s="1" t="s">
        <v>78</v>
      </c>
      <c r="C45" s="6"/>
      <c r="D45" s="1"/>
      <c r="E45" s="17">
        <v>-1.6</v>
      </c>
      <c r="F45" s="17"/>
      <c r="G45" s="18">
        <v>-13.1</v>
      </c>
    </row>
    <row r="46" spans="1:9" ht="12.4" customHeight="1" x14ac:dyDescent="0.2">
      <c r="A46" s="13"/>
      <c r="B46" s="1"/>
      <c r="C46" s="6"/>
      <c r="D46" s="1"/>
      <c r="E46" s="17"/>
      <c r="F46" s="17"/>
      <c r="G46" s="18"/>
    </row>
    <row r="47" spans="1:9" ht="12.4" customHeight="1" thickBot="1" x14ac:dyDescent="0.25">
      <c r="A47" s="30" t="s">
        <v>79</v>
      </c>
      <c r="B47" s="21" t="s">
        <v>80</v>
      </c>
      <c r="C47" s="22"/>
      <c r="D47" s="22"/>
      <c r="E47" s="23">
        <f>SUM(E16,E28,E43,E45)</f>
        <v>-117.09999999999954</v>
      </c>
      <c r="F47" s="23"/>
      <c r="G47" s="24">
        <f>SUM(G16,G28,G43,G45)</f>
        <v>-123.90000000000069</v>
      </c>
    </row>
    <row r="48" spans="1:9" ht="12.4" customHeight="1" x14ac:dyDescent="0.2">
      <c r="A48" s="31" t="s">
        <v>81</v>
      </c>
      <c r="B48" s="32" t="s">
        <v>82</v>
      </c>
      <c r="C48" s="6">
        <v>10</v>
      </c>
      <c r="D48" s="3"/>
      <c r="E48" s="17">
        <v>1155</v>
      </c>
      <c r="F48" s="17"/>
      <c r="G48" s="18">
        <f>E49</f>
        <v>1037.9000000000001</v>
      </c>
    </row>
    <row r="49" spans="1:7" ht="12.4" customHeight="1" x14ac:dyDescent="0.2">
      <c r="A49" s="15" t="s">
        <v>83</v>
      </c>
      <c r="B49" s="2" t="s">
        <v>84</v>
      </c>
      <c r="C49" s="6">
        <v>10</v>
      </c>
      <c r="D49" s="3"/>
      <c r="E49" s="17">
        <f>[1]BS!E7</f>
        <v>1037.9000000000001</v>
      </c>
      <c r="F49" s="17"/>
      <c r="G49" s="18">
        <f>[1]BS!G7</f>
        <v>914</v>
      </c>
    </row>
    <row r="50" spans="1:7" ht="12.4" customHeight="1" x14ac:dyDescent="0.2">
      <c r="E50" s="17"/>
      <c r="F50" s="17"/>
      <c r="G50" s="18"/>
    </row>
    <row r="51" spans="1:7" ht="12.4" customHeight="1" x14ac:dyDescent="0.2">
      <c r="A51" s="1" t="s">
        <v>85</v>
      </c>
      <c r="B51" s="1"/>
      <c r="C51" s="6"/>
      <c r="D51" s="1"/>
      <c r="E51" s="33"/>
      <c r="F51" s="33"/>
      <c r="G51" s="34"/>
    </row>
    <row r="52" spans="1:7" ht="12.4" customHeight="1" x14ac:dyDescent="0.2">
      <c r="A52" s="5"/>
      <c r="B52" s="13" t="s">
        <v>86</v>
      </c>
      <c r="C52" s="6"/>
      <c r="D52" s="13"/>
      <c r="E52" s="35"/>
      <c r="F52" s="35"/>
      <c r="G52" s="36"/>
    </row>
    <row r="53" spans="1:7" ht="12.4" customHeight="1" x14ac:dyDescent="0.2">
      <c r="A53" s="2" t="s">
        <v>87</v>
      </c>
      <c r="B53" s="15" t="s">
        <v>88</v>
      </c>
      <c r="E53" s="17">
        <v>0.5</v>
      </c>
      <c r="F53" s="17"/>
      <c r="G53" s="18">
        <v>0.5</v>
      </c>
    </row>
    <row r="54" spans="1:7" ht="12.4" customHeight="1" x14ac:dyDescent="0.2">
      <c r="A54" s="2" t="s">
        <v>89</v>
      </c>
      <c r="B54" s="2" t="s">
        <v>90</v>
      </c>
      <c r="E54" s="17">
        <v>1.8</v>
      </c>
      <c r="F54" s="17"/>
      <c r="G54" s="18">
        <v>2</v>
      </c>
    </row>
    <row r="55" spans="1:7" ht="12.4" customHeight="1" x14ac:dyDescent="0.2">
      <c r="A55" s="2" t="s">
        <v>91</v>
      </c>
      <c r="B55" s="2" t="s">
        <v>92</v>
      </c>
      <c r="E55" s="17">
        <v>-14.4</v>
      </c>
      <c r="F55" s="17"/>
      <c r="G55" s="18">
        <v>-14.9</v>
      </c>
    </row>
    <row r="56" spans="1:7" ht="12.4" customHeight="1" x14ac:dyDescent="0.2">
      <c r="E56" s="37"/>
      <c r="F56" s="37"/>
      <c r="G56" s="37"/>
    </row>
    <row r="57" spans="1:7" s="7" customFormat="1" x14ac:dyDescent="0.2">
      <c r="A57" s="38"/>
      <c r="B57" s="38"/>
      <c r="C57" s="39"/>
      <c r="D57" s="38"/>
      <c r="E57" s="39"/>
      <c r="F57" s="39"/>
      <c r="G57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Strixner Klaus</dc:creator>
  <cp:lastModifiedBy>Strixner Klaus</cp:lastModifiedBy>
  <dcterms:created xsi:type="dcterms:W3CDTF">2019-02-19T15:50:24Z</dcterms:created>
  <dcterms:modified xsi:type="dcterms:W3CDTF">2019-02-19T15:51:04Z</dcterms:modified>
</cp:coreProperties>
</file>