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ak.patrycja\Desktop\"/>
    </mc:Choice>
  </mc:AlternateContent>
  <xr:revisionPtr revIDLastSave="0" documentId="8_{7AD82E10-12B0-41DF-804C-E128C4E3E0B2}" xr6:coauthVersionLast="45" xr6:coauthVersionMax="45" xr10:uidLastSave="{00000000-0000-0000-0000-000000000000}"/>
  <bookViews>
    <workbookView xWindow="-28920" yWindow="-120" windowWidth="29040" windowHeight="15840" xr2:uid="{C490AE5C-B2D4-432F-821E-9A89647702F7}"/>
  </bookViews>
  <sheets>
    <sheet name="HJB_CF" sheetId="1" r:id="rId1"/>
  </sheets>
  <externalReferences>
    <externalReference r:id="rId2"/>
  </externalReferences>
  <definedNames>
    <definedName name="_xlnm.Print_Area" localSheetId="0">HJB_CF!$A$1:$G$46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4" i="1"/>
  <c r="E26" i="1"/>
  <c r="E25" i="1"/>
  <c r="E34" i="1" s="1"/>
  <c r="G22" i="1"/>
  <c r="E22" i="1"/>
  <c r="G6" i="1"/>
  <c r="E6" i="1"/>
  <c r="G5" i="1"/>
  <c r="G12" i="1" s="1"/>
  <c r="G38" i="1" s="1"/>
  <c r="G40" i="1" s="1"/>
  <c r="E5" i="1"/>
  <c r="E12" i="1" s="1"/>
  <c r="E38" i="1" s="1"/>
  <c r="E40" i="1" s="1"/>
  <c r="G2" i="1"/>
  <c r="E2" i="1"/>
  <c r="G1" i="1"/>
  <c r="E1" i="1"/>
</calcChain>
</file>

<file path=xl/sharedStrings.xml><?xml version="1.0" encoding="utf-8"?>
<sst xmlns="http://schemas.openxmlformats.org/spreadsheetml/2006/main" count="78" uniqueCount="78">
  <si>
    <t>in Mio. CHF</t>
  </si>
  <si>
    <t>Erläuterungen</t>
  </si>
  <si>
    <t>in CHF mn</t>
  </si>
  <si>
    <t>Notes</t>
  </si>
  <si>
    <t>Betriebstätigkeit</t>
  </si>
  <si>
    <t>Operating activities</t>
  </si>
  <si>
    <t>Gewinn vor Steuern</t>
  </si>
  <si>
    <t>Profit before taxes</t>
  </si>
  <si>
    <t>Abschreibungen und Amortisationen</t>
  </si>
  <si>
    <t>Depreciation and amortization expenses</t>
  </si>
  <si>
    <t>Zunahme (+)/Abnahme (–)  Rückstellungen/
Personalvorsorgeaktiven und -passiven</t>
  </si>
  <si>
    <t>Increase (+)/decrease (–)  provisions/employee benefit assets and obligations</t>
  </si>
  <si>
    <t>Zunahme (–)/Abnahme (+) Nettoumlaufvermögen &amp; Abgrenzungen</t>
  </si>
  <si>
    <t>Increase (–)/decrease (+)  net working capital and accruals</t>
  </si>
  <si>
    <t>Nicht liquiditätswirksame Finanzaufwände (+)/
Finanzerträge (-) sowie Geldflüsse aus Absicherungsgeschäften</t>
  </si>
  <si>
    <t>Non-liquidity-related financial expenses (+)/income (–) as well as cash flow from hedging transactions</t>
  </si>
  <si>
    <t>Übrige Anpassungen</t>
  </si>
  <si>
    <t>Other adjustments</t>
  </si>
  <si>
    <t>Ertragssteuerzahlungen</t>
  </si>
  <si>
    <t>Income taxes paid</t>
  </si>
  <si>
    <t>Geldfluss aus Betriebstätigkeit</t>
  </si>
  <si>
    <t>Cash flow from operating activities</t>
  </si>
  <si>
    <t>Investitionstätigkeit</t>
  </si>
  <si>
    <t>Investing activities</t>
  </si>
  <si>
    <t>Sachanlagen: Investitionen</t>
  </si>
  <si>
    <t>Property, plant, and equipment: capital expenditures</t>
  </si>
  <si>
    <t>Sachanlagen: Desinvestitionen</t>
  </si>
  <si>
    <t>Property, plant, and equipment: disposals</t>
  </si>
  <si>
    <t>Immaterielle Werte: Investitionen</t>
  </si>
  <si>
    <t>Intangible assets: capital expenditures</t>
  </si>
  <si>
    <t>Akquisitionen abzüglich flüssiger Mittel</t>
  </si>
  <si>
    <t>Acquisitions less cash and cash equivalents</t>
  </si>
  <si>
    <t>Akquisition assoziierter Gesellschaften</t>
  </si>
  <si>
    <t>Acquisition of associated companies</t>
  </si>
  <si>
    <t>Desinvestition assoziierter Gesellschaften</t>
  </si>
  <si>
    <t>Disposal of associated companies</t>
  </si>
  <si>
    <t xml:space="preserve">Zunahme (–)/Abnahme (+) von Finanzanlagen </t>
  </si>
  <si>
    <t>Acquisitions (–)/disposals (+) of financial assets</t>
  </si>
  <si>
    <t>Geldfluss aus Investitionstätigkeit</t>
  </si>
  <si>
    <t>Cash flow from investing activities</t>
  </si>
  <si>
    <t>Finanzierungstätigkeit</t>
  </si>
  <si>
    <t>Financing activities</t>
  </si>
  <si>
    <t>Erhöhung von Finanzverbindlichkeiten</t>
  </si>
  <si>
    <t>Increase in financial liabilities</t>
  </si>
  <si>
    <t>Rückzahlung von Finanzverbindlichkeiten</t>
  </si>
  <si>
    <t>Repayment of financial liabilities</t>
  </si>
  <si>
    <t>Rückzahlung einer Obligationenanleihe</t>
  </si>
  <si>
    <t>Repayment of a bond</t>
  </si>
  <si>
    <t>Rückzahlung Fremdkapitalkomponente Pflichtwandelanleihe (Zins)</t>
  </si>
  <si>
    <t>Repayment liability component of mandatory convertible bond (interest)</t>
  </si>
  <si>
    <t>Rückzahlung von Leasingverpflichtungen</t>
  </si>
  <si>
    <t>Repayment of lease liabilities</t>
  </si>
  <si>
    <t>Kauf eigener Aktien</t>
  </si>
  <si>
    <t>Acquisitions of treasury shares</t>
  </si>
  <si>
    <t>Verkauf eigener Aktien</t>
  </si>
  <si>
    <t>Disposals of treasury shares</t>
  </si>
  <si>
    <t>Dividendenzahlung an Aktionäre der Sika AG</t>
  </si>
  <si>
    <t>Dividend payment to shareholders of Sika AG</t>
  </si>
  <si>
    <t>Erwerb nicht beherrschende Anteile</t>
  </si>
  <si>
    <t>Purchase of non-controlling interests</t>
  </si>
  <si>
    <t>Geldfluss aus Finanzierungstätigkeit</t>
  </si>
  <si>
    <t>Cash flow from financing activities</t>
  </si>
  <si>
    <t>Umrechnungsdifferenz auf flüssigen Mitteln</t>
  </si>
  <si>
    <t>Exchange differences on cash and cash equivalents</t>
  </si>
  <si>
    <t>Nettoveränderung der flüssigen Mittel</t>
  </si>
  <si>
    <t>Net change in cash and cash equivalents</t>
  </si>
  <si>
    <t>Flüssige Mittel zu Beginn der Periode</t>
  </si>
  <si>
    <t>Cash and cash equivalents at the beginning of the period</t>
  </si>
  <si>
    <t>Flüssige Mittel am Ende der Periode</t>
  </si>
  <si>
    <t>Cash and cash equivalents at the end of the period</t>
  </si>
  <si>
    <t>Im Geldfluss aus Betriebstätigkeit enthalten sind:</t>
  </si>
  <si>
    <t>Cash flow from operating activities contains:</t>
  </si>
  <si>
    <t>Dividenden von assoziierten Gesellschaften</t>
  </si>
  <si>
    <t>Dividends from associated companies</t>
  </si>
  <si>
    <t>Erhaltene Zinsen</t>
  </si>
  <si>
    <t>Interest received</t>
  </si>
  <si>
    <t>Bezahlte Zinsen</t>
  </si>
  <si>
    <t>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</si>
</sst>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_ ;_ @_ "/>
    <numFmt numFmtId="165" formatCode="0.0"/>
    <numFmt numFmtId="166" formatCode="0.0%"/>
  </numFmts>
  <fonts count="4" x14ac:knownFonts="1">
    <font>
      <sz val="11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2" borderId="0" xfId="0" applyFont="1" applyFill="1" applyAlignment="1">
      <alignment horizontal="right" wrapText="1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165" fontId="1" fillId="0" borderId="0" xfId="0" applyNumberFormat="1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6" fontId="2" fillId="0" borderId="0" xfId="1" applyNumberFormat="1" applyFont="1" applyBorder="1"/>
    <xf numFmtId="0" fontId="2" fillId="0" borderId="0" xfId="0" applyFont="1"/>
    <xf numFmtId="165" fontId="2" fillId="0" borderId="0" xfId="0" applyNumberFormat="1" applyFont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2" fillId="2" borderId="1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wnload%20Excel_HY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JB_IS"/>
      <sheetName val="HJB_compr_IS"/>
      <sheetName val="HJB_BS"/>
      <sheetName val="HJB_Equi"/>
      <sheetName val="HJB_CF"/>
    </sheetNames>
    <sheetDataSet>
      <sheetData sheetId="0">
        <row r="15">
          <cell r="F15">
            <v>-183.4</v>
          </cell>
          <cell r="I15">
            <v>-181.1</v>
          </cell>
        </row>
        <row r="23">
          <cell r="F23">
            <v>371.19999999999982</v>
          </cell>
          <cell r="I23">
            <v>660.39999999999975</v>
          </cell>
        </row>
      </sheetData>
      <sheetData sheetId="1">
        <row r="6">
          <cell r="E6" t="str">
            <v>1.1.2020 – 30.6.2020</v>
          </cell>
          <cell r="H6" t="str">
            <v>1.1.2021 – 30.6.2021</v>
          </cell>
        </row>
        <row r="7">
          <cell r="E7" t="str">
            <v>1/1/2020 – 6/30/2020</v>
          </cell>
          <cell r="H7" t="str">
            <v>1/1/2021 – 6/30/2021</v>
          </cell>
        </row>
      </sheetData>
      <sheetData sheetId="2">
        <row r="7">
          <cell r="E7">
            <v>1318.7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75D5-DC59-49B6-9F9D-06BE665B0C05}">
  <sheetPr>
    <pageSetUpPr fitToPage="1"/>
  </sheetPr>
  <dimension ref="A1:J45"/>
  <sheetViews>
    <sheetView tabSelected="1" zoomScaleNormal="100" zoomScaleSheetLayoutView="75" workbookViewId="0"/>
  </sheetViews>
  <sheetFormatPr baseColWidth="10" defaultColWidth="11" defaultRowHeight="11.25" x14ac:dyDescent="0.2"/>
  <cols>
    <col min="1" max="1" width="50" style="1" customWidth="1"/>
    <col min="2" max="2" width="37.625" style="1" customWidth="1"/>
    <col min="3" max="3" width="11.375" style="7" customWidth="1"/>
    <col min="4" max="4" width="3.25" style="8" customWidth="1"/>
    <col min="5" max="5" width="12.125" style="8" customWidth="1"/>
    <col min="6" max="6" width="3.25" style="8" customWidth="1"/>
    <col min="7" max="7" width="11" style="8" customWidth="1"/>
    <col min="8" max="8" width="7.375" style="7" customWidth="1"/>
    <col min="9" max="16384" width="11" style="7"/>
  </cols>
  <sheetData>
    <row r="1" spans="1:10" ht="24" customHeight="1" x14ac:dyDescent="0.2">
      <c r="A1" s="1" t="s">
        <v>0</v>
      </c>
      <c r="C1" s="2" t="s">
        <v>1</v>
      </c>
      <c r="D1" s="3"/>
      <c r="E1" s="4" t="str">
        <f>[1]HJB_compr_IS!E6</f>
        <v>1.1.2020 – 30.6.2020</v>
      </c>
      <c r="F1" s="3"/>
      <c r="G1" s="5" t="str">
        <f>[1]HJB_compr_IS!H6</f>
        <v>1.1.2021 – 30.6.2021</v>
      </c>
      <c r="H1" s="6"/>
    </row>
    <row r="2" spans="1:10" ht="27.75" customHeight="1" x14ac:dyDescent="0.2">
      <c r="B2" s="1" t="s">
        <v>2</v>
      </c>
      <c r="C2" s="2" t="s">
        <v>3</v>
      </c>
      <c r="D2" s="3"/>
      <c r="E2" s="4" t="str">
        <f>[1]HJB_compr_IS!E7</f>
        <v>1/1/2020 – 6/30/2020</v>
      </c>
      <c r="F2" s="3"/>
      <c r="G2" s="5" t="str">
        <f>[1]HJB_compr_IS!H7</f>
        <v>1/1/2021 – 6/30/2021</v>
      </c>
    </row>
    <row r="3" spans="1:10" x14ac:dyDescent="0.2">
      <c r="C3" s="8"/>
      <c r="D3" s="4"/>
      <c r="E3" s="4"/>
      <c r="F3" s="4"/>
      <c r="G3" s="9"/>
      <c r="I3" s="3"/>
      <c r="J3" s="3"/>
    </row>
    <row r="4" spans="1:10" ht="12.2" customHeight="1" x14ac:dyDescent="0.2">
      <c r="A4" s="10" t="s">
        <v>4</v>
      </c>
      <c r="B4" s="10" t="s">
        <v>5</v>
      </c>
      <c r="C4" s="10"/>
      <c r="G4" s="11"/>
    </row>
    <row r="5" spans="1:10" ht="12.2" customHeight="1" x14ac:dyDescent="0.2">
      <c r="A5" s="12" t="s">
        <v>6</v>
      </c>
      <c r="B5" s="12" t="s">
        <v>7</v>
      </c>
      <c r="C5" s="13"/>
      <c r="D5" s="14"/>
      <c r="E5" s="14">
        <f>[1]HJB_IS!F23</f>
        <v>371.19999999999982</v>
      </c>
      <c r="F5" s="14"/>
      <c r="G5" s="15">
        <f>[1]HJB_IS!I23</f>
        <v>660.39999999999975</v>
      </c>
    </row>
    <row r="6" spans="1:10" ht="12.2" customHeight="1" x14ac:dyDescent="0.2">
      <c r="A6" s="12" t="s">
        <v>8</v>
      </c>
      <c r="B6" s="1" t="s">
        <v>9</v>
      </c>
      <c r="D6" s="14"/>
      <c r="E6" s="14">
        <f>-SUM([1]HJB_IS!F15:F16)</f>
        <v>183.4</v>
      </c>
      <c r="F6" s="14"/>
      <c r="G6" s="15">
        <f>-SUM([1]HJB_IS!I15:I16)</f>
        <v>181.1</v>
      </c>
    </row>
    <row r="7" spans="1:10" ht="22.5" x14ac:dyDescent="0.2">
      <c r="A7" s="16" t="s">
        <v>10</v>
      </c>
      <c r="B7" s="1" t="s">
        <v>11</v>
      </c>
      <c r="D7" s="14"/>
      <c r="E7" s="14">
        <v>11.6</v>
      </c>
      <c r="F7" s="14"/>
      <c r="G7" s="15">
        <v>1.6</v>
      </c>
    </row>
    <row r="8" spans="1:10" ht="12.2" customHeight="1" x14ac:dyDescent="0.2">
      <c r="A8" s="12" t="s">
        <v>12</v>
      </c>
      <c r="B8" s="1" t="s">
        <v>13</v>
      </c>
      <c r="D8" s="14"/>
      <c r="E8" s="14">
        <v>-171.5</v>
      </c>
      <c r="F8" s="14"/>
      <c r="G8" s="15">
        <v>-309.3</v>
      </c>
      <c r="H8" s="17"/>
    </row>
    <row r="9" spans="1:10" ht="12.2" customHeight="1" x14ac:dyDescent="0.2">
      <c r="A9" s="18" t="s">
        <v>14</v>
      </c>
      <c r="B9" s="18" t="s">
        <v>15</v>
      </c>
      <c r="D9" s="14"/>
      <c r="E9" s="14">
        <v>67.400000000000006</v>
      </c>
      <c r="F9" s="14"/>
      <c r="G9" s="15">
        <v>4.9000000000000004</v>
      </c>
      <c r="H9" s="17"/>
    </row>
    <row r="10" spans="1:10" ht="12.2" customHeight="1" x14ac:dyDescent="0.2">
      <c r="A10" s="12" t="s">
        <v>16</v>
      </c>
      <c r="B10" s="1" t="s">
        <v>17</v>
      </c>
      <c r="C10" s="19"/>
      <c r="D10" s="14"/>
      <c r="E10" s="14">
        <v>2.1</v>
      </c>
      <c r="F10" s="14"/>
      <c r="G10" s="15">
        <v>8.6999999999999993</v>
      </c>
    </row>
    <row r="11" spans="1:10" ht="12.2" customHeight="1" x14ac:dyDescent="0.2">
      <c r="A11" s="12" t="s">
        <v>18</v>
      </c>
      <c r="B11" s="1" t="s">
        <v>19</v>
      </c>
      <c r="D11" s="14"/>
      <c r="E11" s="14">
        <v>-142.80000000000001</v>
      </c>
      <c r="F11" s="14"/>
      <c r="G11" s="15">
        <v>-171.6</v>
      </c>
    </row>
    <row r="12" spans="1:10" ht="12.2" customHeight="1" thickBot="1" x14ac:dyDescent="0.25">
      <c r="A12" s="20" t="s">
        <v>20</v>
      </c>
      <c r="B12" s="20" t="s">
        <v>21</v>
      </c>
      <c r="C12" s="21"/>
      <c r="D12" s="22"/>
      <c r="E12" s="22">
        <f>SUM(E5:E11)</f>
        <v>321.39999999999981</v>
      </c>
      <c r="F12" s="22"/>
      <c r="G12" s="23">
        <f>SUM(G5:G11)</f>
        <v>375.79999999999973</v>
      </c>
      <c r="H12" s="24"/>
    </row>
    <row r="13" spans="1:10" ht="12.2" customHeight="1" x14ac:dyDescent="0.2">
      <c r="A13" s="10"/>
      <c r="B13" s="10"/>
      <c r="C13" s="25"/>
      <c r="D13" s="26"/>
      <c r="E13" s="26"/>
      <c r="F13" s="26"/>
      <c r="G13" s="27"/>
      <c r="H13" s="24"/>
    </row>
    <row r="14" spans="1:10" ht="12.2" customHeight="1" x14ac:dyDescent="0.2">
      <c r="A14" s="10" t="s">
        <v>22</v>
      </c>
      <c r="B14" s="10" t="s">
        <v>23</v>
      </c>
      <c r="C14" s="25"/>
      <c r="D14" s="14"/>
      <c r="E14" s="14"/>
      <c r="F14" s="14"/>
      <c r="G14" s="15"/>
    </row>
    <row r="15" spans="1:10" ht="12.2" customHeight="1" x14ac:dyDescent="0.2">
      <c r="A15" s="12" t="s">
        <v>24</v>
      </c>
      <c r="B15" s="1" t="s">
        <v>25</v>
      </c>
      <c r="C15" s="1"/>
      <c r="D15" s="14"/>
      <c r="E15" s="14">
        <v>-64.7</v>
      </c>
      <c r="F15" s="14"/>
      <c r="G15" s="15">
        <v>-58.2</v>
      </c>
    </row>
    <row r="16" spans="1:10" ht="12.2" customHeight="1" x14ac:dyDescent="0.2">
      <c r="A16" s="12" t="s">
        <v>26</v>
      </c>
      <c r="B16" s="1" t="s">
        <v>27</v>
      </c>
      <c r="C16" s="1"/>
      <c r="D16" s="14"/>
      <c r="E16" s="14">
        <v>1</v>
      </c>
      <c r="F16" s="14"/>
      <c r="G16" s="15">
        <v>5.0999999999999996</v>
      </c>
    </row>
    <row r="17" spans="1:8" s="25" customFormat="1" ht="12.2" customHeight="1" x14ac:dyDescent="0.2">
      <c r="A17" s="12" t="s">
        <v>28</v>
      </c>
      <c r="B17" s="1" t="s">
        <v>29</v>
      </c>
      <c r="C17" s="1"/>
      <c r="D17" s="14"/>
      <c r="E17" s="14">
        <v>-5.9</v>
      </c>
      <c r="F17" s="14"/>
      <c r="G17" s="15">
        <v>-4.3</v>
      </c>
      <c r="H17" s="7"/>
    </row>
    <row r="18" spans="1:8" s="25" customFormat="1" ht="12.2" customHeight="1" x14ac:dyDescent="0.2">
      <c r="A18" s="12" t="s">
        <v>30</v>
      </c>
      <c r="B18" s="1" t="s">
        <v>31</v>
      </c>
      <c r="C18" s="19"/>
      <c r="D18" s="14"/>
      <c r="E18" s="14">
        <v>-133.19999999999999</v>
      </c>
      <c r="F18" s="14"/>
      <c r="G18" s="15">
        <v>-29.2</v>
      </c>
      <c r="H18" s="7"/>
    </row>
    <row r="19" spans="1:8" s="25" customFormat="1" ht="12.2" customHeight="1" x14ac:dyDescent="0.2">
      <c r="A19" s="1" t="s">
        <v>32</v>
      </c>
      <c r="B19" s="1" t="s">
        <v>33</v>
      </c>
      <c r="C19" s="7"/>
      <c r="D19" s="14"/>
      <c r="E19" s="14">
        <v>0</v>
      </c>
      <c r="F19" s="14"/>
      <c r="G19" s="15">
        <v>-7.8</v>
      </c>
      <c r="H19" s="7"/>
    </row>
    <row r="20" spans="1:8" s="25" customFormat="1" ht="12.2" customHeight="1" x14ac:dyDescent="0.2">
      <c r="A20" s="1" t="s">
        <v>34</v>
      </c>
      <c r="B20" s="1" t="s">
        <v>35</v>
      </c>
      <c r="C20" s="7"/>
      <c r="D20" s="14"/>
      <c r="E20" s="14">
        <v>2.9</v>
      </c>
      <c r="F20" s="14"/>
      <c r="G20" s="15">
        <v>0</v>
      </c>
      <c r="H20" s="7"/>
    </row>
    <row r="21" spans="1:8" ht="12.2" customHeight="1" x14ac:dyDescent="0.2">
      <c r="A21" s="1" t="s">
        <v>36</v>
      </c>
      <c r="B21" s="1" t="s">
        <v>37</v>
      </c>
      <c r="D21" s="14"/>
      <c r="E21" s="14">
        <v>0.6</v>
      </c>
      <c r="F21" s="14"/>
      <c r="G21" s="15">
        <v>-1.3</v>
      </c>
    </row>
    <row r="22" spans="1:8" ht="12.2" customHeight="1" thickBot="1" x14ac:dyDescent="0.25">
      <c r="A22" s="20" t="s">
        <v>38</v>
      </c>
      <c r="B22" s="20" t="s">
        <v>39</v>
      </c>
      <c r="C22" s="20"/>
      <c r="D22" s="22"/>
      <c r="E22" s="22">
        <f>SUM(E15:E21)</f>
        <v>-199.3</v>
      </c>
      <c r="F22" s="22"/>
      <c r="G22" s="23">
        <f>SUM(G15:G21)</f>
        <v>-95.699999999999989</v>
      </c>
      <c r="H22" s="25"/>
    </row>
    <row r="23" spans="1:8" ht="12.2" customHeight="1" x14ac:dyDescent="0.2">
      <c r="A23" s="10"/>
      <c r="B23" s="10"/>
      <c r="C23" s="10"/>
      <c r="D23" s="26"/>
      <c r="E23" s="26"/>
      <c r="F23" s="26"/>
      <c r="G23" s="27"/>
      <c r="H23" s="25"/>
    </row>
    <row r="24" spans="1:8" ht="12.2" customHeight="1" x14ac:dyDescent="0.2">
      <c r="A24" s="10" t="s">
        <v>40</v>
      </c>
      <c r="B24" s="10" t="s">
        <v>41</v>
      </c>
      <c r="C24" s="10"/>
      <c r="D24" s="14"/>
      <c r="E24" s="14"/>
      <c r="F24" s="14"/>
      <c r="G24" s="15"/>
    </row>
    <row r="25" spans="1:8" ht="12.2" customHeight="1" x14ac:dyDescent="0.2">
      <c r="A25" s="12" t="s">
        <v>42</v>
      </c>
      <c r="B25" s="1" t="s">
        <v>43</v>
      </c>
      <c r="D25" s="14"/>
      <c r="E25" s="14">
        <f>151.7+100</f>
        <v>251.7</v>
      </c>
      <c r="F25" s="14"/>
      <c r="G25" s="15">
        <v>5.7</v>
      </c>
    </row>
    <row r="26" spans="1:8" ht="12.2" customHeight="1" x14ac:dyDescent="0.2">
      <c r="A26" s="12" t="s">
        <v>44</v>
      </c>
      <c r="B26" s="1" t="s">
        <v>45</v>
      </c>
      <c r="D26" s="14"/>
      <c r="E26" s="14">
        <f>-24.4-100</f>
        <v>-124.4</v>
      </c>
      <c r="F26" s="14"/>
      <c r="G26" s="15">
        <v>-18.8</v>
      </c>
    </row>
    <row r="27" spans="1:8" s="25" customFormat="1" ht="12.2" customHeight="1" x14ac:dyDescent="0.2">
      <c r="A27" s="12" t="s">
        <v>46</v>
      </c>
      <c r="B27" s="1" t="s">
        <v>47</v>
      </c>
      <c r="C27" s="8">
        <v>13</v>
      </c>
      <c r="D27" s="14"/>
      <c r="E27" s="14">
        <v>-160</v>
      </c>
      <c r="F27" s="14"/>
      <c r="G27" s="15">
        <v>0</v>
      </c>
      <c r="H27" s="7"/>
    </row>
    <row r="28" spans="1:8" s="25" customFormat="1" ht="12.75" customHeight="1" x14ac:dyDescent="0.2">
      <c r="A28" s="12" t="s">
        <v>48</v>
      </c>
      <c r="B28" s="1" t="s">
        <v>49</v>
      </c>
      <c r="C28" s="8">
        <v>13</v>
      </c>
      <c r="D28" s="14"/>
      <c r="E28" s="14">
        <v>-48.8</v>
      </c>
      <c r="F28" s="14"/>
      <c r="G28" s="15">
        <v>-48.8</v>
      </c>
      <c r="H28" s="7"/>
    </row>
    <row r="29" spans="1:8" s="25" customFormat="1" ht="12.2" customHeight="1" x14ac:dyDescent="0.2">
      <c r="A29" s="12" t="s">
        <v>50</v>
      </c>
      <c r="B29" s="1" t="s">
        <v>51</v>
      </c>
      <c r="C29" s="8">
        <v>13</v>
      </c>
      <c r="D29" s="14"/>
      <c r="E29" s="14">
        <v>-48.1</v>
      </c>
      <c r="F29" s="14"/>
      <c r="G29" s="15">
        <v>-49.4</v>
      </c>
      <c r="H29" s="7"/>
    </row>
    <row r="30" spans="1:8" ht="12.2" customHeight="1" x14ac:dyDescent="0.2">
      <c r="A30" s="12" t="s">
        <v>52</v>
      </c>
      <c r="B30" s="1" t="s">
        <v>53</v>
      </c>
      <c r="D30" s="14"/>
      <c r="E30" s="14">
        <v>-76.400000000000006</v>
      </c>
      <c r="F30" s="14"/>
      <c r="G30" s="15">
        <v>-33.200000000000003</v>
      </c>
    </row>
    <row r="31" spans="1:8" ht="12.2" customHeight="1" x14ac:dyDescent="0.2">
      <c r="A31" s="12" t="s">
        <v>54</v>
      </c>
      <c r="B31" s="1" t="s">
        <v>55</v>
      </c>
      <c r="D31" s="14"/>
      <c r="E31" s="14">
        <v>66</v>
      </c>
      <c r="F31" s="14"/>
      <c r="G31" s="15">
        <v>22</v>
      </c>
    </row>
    <row r="32" spans="1:8" ht="12.2" customHeight="1" x14ac:dyDescent="0.2">
      <c r="A32" s="12" t="s">
        <v>56</v>
      </c>
      <c r="B32" s="1" t="s">
        <v>57</v>
      </c>
      <c r="D32" s="14"/>
      <c r="E32" s="14">
        <v>-326</v>
      </c>
      <c r="F32" s="14"/>
      <c r="G32" s="15">
        <v>-354.5</v>
      </c>
    </row>
    <row r="33" spans="1:10" ht="12.2" customHeight="1" x14ac:dyDescent="0.2">
      <c r="A33" s="12" t="s">
        <v>58</v>
      </c>
      <c r="B33" s="1" t="s">
        <v>59</v>
      </c>
      <c r="D33" s="14"/>
      <c r="E33" s="14">
        <v>-77.8</v>
      </c>
      <c r="F33" s="14"/>
      <c r="G33" s="15">
        <v>-0.2</v>
      </c>
      <c r="I33" s="12"/>
      <c r="J33" s="1"/>
    </row>
    <row r="34" spans="1:10" ht="12.2" customHeight="1" thickBot="1" x14ac:dyDescent="0.25">
      <c r="A34" s="20" t="s">
        <v>60</v>
      </c>
      <c r="B34" s="20" t="s">
        <v>61</v>
      </c>
      <c r="C34" s="21"/>
      <c r="D34" s="22"/>
      <c r="E34" s="22">
        <f>SUM(E25:E33)</f>
        <v>-543.79999999999995</v>
      </c>
      <c r="F34" s="22"/>
      <c r="G34" s="23">
        <f>SUM(G25:G33)</f>
        <v>-477.2</v>
      </c>
    </row>
    <row r="35" spans="1:10" ht="12.2" customHeight="1" x14ac:dyDescent="0.2">
      <c r="A35" s="10"/>
      <c r="B35" s="10"/>
      <c r="C35" s="25"/>
      <c r="D35" s="26"/>
      <c r="E35" s="26"/>
      <c r="F35" s="26"/>
      <c r="G35" s="27"/>
    </row>
    <row r="36" spans="1:10" ht="12.2" customHeight="1" x14ac:dyDescent="0.2">
      <c r="A36" s="10" t="s">
        <v>62</v>
      </c>
      <c r="B36" s="10" t="s">
        <v>63</v>
      </c>
      <c r="C36" s="25"/>
      <c r="D36" s="14"/>
      <c r="E36" s="14">
        <v>-15.8</v>
      </c>
      <c r="F36" s="14"/>
      <c r="G36" s="15">
        <v>9.5</v>
      </c>
    </row>
    <row r="37" spans="1:10" ht="12.2" customHeight="1" x14ac:dyDescent="0.2">
      <c r="A37" s="10"/>
      <c r="B37" s="10"/>
      <c r="C37" s="25"/>
      <c r="D37" s="14"/>
      <c r="E37" s="14"/>
      <c r="F37" s="14"/>
      <c r="G37" s="15"/>
    </row>
    <row r="38" spans="1:10" ht="12.2" customHeight="1" thickBot="1" x14ac:dyDescent="0.25">
      <c r="A38" s="20" t="s">
        <v>64</v>
      </c>
      <c r="B38" s="20" t="s">
        <v>65</v>
      </c>
      <c r="C38" s="28"/>
      <c r="D38" s="22"/>
      <c r="E38" s="22">
        <f>E12+E22+E34+E36</f>
        <v>-437.50000000000017</v>
      </c>
      <c r="F38" s="22"/>
      <c r="G38" s="23">
        <f>G12+G22+G34+G36</f>
        <v>-187.60000000000025</v>
      </c>
    </row>
    <row r="39" spans="1:10" ht="12.2" customHeight="1" x14ac:dyDescent="0.2">
      <c r="A39" s="29" t="s">
        <v>66</v>
      </c>
      <c r="B39" s="30" t="s">
        <v>67</v>
      </c>
      <c r="C39" s="8">
        <v>7</v>
      </c>
      <c r="D39" s="14"/>
      <c r="E39" s="14">
        <v>995.1</v>
      </c>
      <c r="F39" s="14"/>
      <c r="G39" s="15">
        <f>[1]HJB_BS!E7</f>
        <v>1318.7</v>
      </c>
    </row>
    <row r="40" spans="1:10" ht="12.2" customHeight="1" x14ac:dyDescent="0.2">
      <c r="A40" s="12" t="s">
        <v>68</v>
      </c>
      <c r="B40" s="1" t="s">
        <v>69</v>
      </c>
      <c r="C40" s="8">
        <v>7</v>
      </c>
      <c r="D40" s="14"/>
      <c r="E40" s="14">
        <f>E38+E39</f>
        <v>557.59999999999991</v>
      </c>
      <c r="F40" s="14"/>
      <c r="G40" s="15">
        <f>G38+G39</f>
        <v>1131.0999999999999</v>
      </c>
    </row>
    <row r="41" spans="1:10" ht="12.2" customHeight="1" x14ac:dyDescent="0.2">
      <c r="A41" s="12"/>
      <c r="C41" s="8"/>
      <c r="D41" s="14"/>
      <c r="E41" s="14"/>
      <c r="F41" s="14"/>
      <c r="G41" s="15"/>
    </row>
    <row r="42" spans="1:10" ht="12.2" customHeight="1" x14ac:dyDescent="0.2">
      <c r="A42" s="10" t="s">
        <v>70</v>
      </c>
      <c r="B42" s="10" t="s">
        <v>71</v>
      </c>
      <c r="C42" s="25"/>
      <c r="D42" s="25"/>
      <c r="E42" s="25"/>
      <c r="F42" s="25"/>
      <c r="G42" s="31"/>
    </row>
    <row r="43" spans="1:10" ht="12.2" customHeight="1" x14ac:dyDescent="0.2">
      <c r="A43" s="1" t="s">
        <v>72</v>
      </c>
      <c r="B43" s="12" t="s">
        <v>73</v>
      </c>
      <c r="D43" s="14"/>
      <c r="E43" s="14">
        <v>0.5</v>
      </c>
      <c r="F43" s="14"/>
      <c r="G43" s="15">
        <v>1.2</v>
      </c>
    </row>
    <row r="44" spans="1:10" ht="12.2" customHeight="1" x14ac:dyDescent="0.2">
      <c r="A44" s="1" t="s">
        <v>74</v>
      </c>
      <c r="B44" s="1" t="s">
        <v>75</v>
      </c>
      <c r="D44" s="14"/>
      <c r="E44" s="14">
        <v>3.4</v>
      </c>
      <c r="F44" s="14"/>
      <c r="G44" s="15">
        <v>4.5999999999999996</v>
      </c>
    </row>
    <row r="45" spans="1:10" ht="12.2" customHeight="1" x14ac:dyDescent="0.2">
      <c r="A45" s="1" t="s">
        <v>76</v>
      </c>
      <c r="B45" s="1" t="s">
        <v>77</v>
      </c>
      <c r="D45" s="14"/>
      <c r="E45" s="14">
        <v>-18</v>
      </c>
      <c r="F45" s="14"/>
      <c r="G45" s="15">
        <v>-18.100000000000001</v>
      </c>
    </row>
  </sheetData>
  <pageMargins left="0.75" right="0.75" top="0.52" bottom="0.55000000000000004" header="0.4921259845" footer="0.4921259845"/>
  <pageSetup paperSize="9" scale="90" orientation="landscape" r:id="rId1"/>
  <headerFooter alignWithMargins="0">
    <oddFooter>&amp;C&amp;8&amp;D&amp;T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HJB_CF</vt:lpstr>
      <vt:lpstr>HJB_CF!Druckbereich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Michalak</dc:creator>
  <cp:lastModifiedBy>Patrycja Michalak</cp:lastModifiedBy>
  <dcterms:created xsi:type="dcterms:W3CDTF">2021-07-21T17:46:29Z</dcterms:created>
  <dcterms:modified xsi:type="dcterms:W3CDTF">2021-07-21T17:46:58Z</dcterms:modified>
</cp:coreProperties>
</file>